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риложение 2" sheetId="1" r:id="rId1"/>
  </sheets>
  <definedNames>
    <definedName name="_xlnm.Print_Titles" localSheetId="0">'Приложение 2'!$5:$5</definedName>
    <definedName name="_xlnm.Print_Area" localSheetId="0">'Приложение 2'!$A$1:$G$53</definedName>
  </definedNames>
  <calcPr calcId="162913"/>
</workbook>
</file>

<file path=xl/calcChain.xml><?xml version="1.0" encoding="utf-8"?>
<calcChain xmlns="http://schemas.openxmlformats.org/spreadsheetml/2006/main">
  <c r="H50" i="1" l="1"/>
  <c r="D50" i="1"/>
  <c r="C50" i="1"/>
  <c r="G49" i="1"/>
  <c r="F49" i="1"/>
  <c r="F48" i="1"/>
  <c r="E48" i="1"/>
  <c r="G47" i="1"/>
  <c r="F47" i="1"/>
  <c r="E47" i="1"/>
  <c r="G46" i="1"/>
  <c r="F46" i="1"/>
  <c r="E46" i="1"/>
  <c r="G45" i="1"/>
  <c r="F45" i="1"/>
  <c r="E45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30" i="1"/>
  <c r="F30" i="1"/>
  <c r="E30" i="1"/>
  <c r="G27" i="1"/>
  <c r="F27" i="1"/>
  <c r="E27" i="1"/>
  <c r="G26" i="1"/>
  <c r="F26" i="1"/>
  <c r="E26" i="1"/>
  <c r="G25" i="1"/>
  <c r="F25" i="1"/>
  <c r="E25" i="1"/>
  <c r="H23" i="1"/>
  <c r="D23" i="1"/>
  <c r="C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C51" i="1" l="1"/>
  <c r="H51" i="1"/>
  <c r="H53" i="1" s="1"/>
  <c r="D51" i="1"/>
  <c r="D53" i="1" s="1"/>
  <c r="E50" i="1"/>
  <c r="G50" i="1"/>
  <c r="F50" i="1"/>
  <c r="G23" i="1"/>
  <c r="F23" i="1"/>
  <c r="E23" i="1"/>
  <c r="F51" i="1" l="1"/>
  <c r="E51" i="1"/>
  <c r="G51" i="1"/>
  <c r="G53" i="1"/>
</calcChain>
</file>

<file path=xl/sharedStrings.xml><?xml version="1.0" encoding="utf-8"?>
<sst xmlns="http://schemas.openxmlformats.org/spreadsheetml/2006/main" count="59" uniqueCount="57">
  <si>
    <t>Приложение 2</t>
  </si>
  <si>
    <t>(тыс. рублей)</t>
  </si>
  <si>
    <t>№</t>
  </si>
  <si>
    <t>Администраторы доходов</t>
  </si>
  <si>
    <t>% исполнения</t>
  </si>
  <si>
    <t>Уд. вес, %</t>
  </si>
  <si>
    <t>2017 г. в % к 2016 г.</t>
  </si>
  <si>
    <t>Территориальные органы федеральных органов власти</t>
  </si>
  <si>
    <t>Управление Министерства внутренних дел России по Брянской области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</si>
  <si>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</si>
  <si>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</si>
  <si>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</si>
  <si>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служба судебных приставов</t>
  </si>
  <si>
    <t>Федеральная антимонопольная служба</t>
  </si>
  <si>
    <t>Министерство юстиции Российской Федерации</t>
  </si>
  <si>
    <t>Федеральная служба по надзору в сфере транспорта</t>
  </si>
  <si>
    <t>Федеральное агентство лесного хозяйства</t>
  </si>
  <si>
    <t>Федеральная служба по надзору в сфере связи, информационных технологий и массовых коммуникаций</t>
  </si>
  <si>
    <t>Федеральная служба по надзору в сфере защиты прав потребителей и благополучия человека</t>
  </si>
  <si>
    <t>Генеральная прокуратура Российской Федерации</t>
  </si>
  <si>
    <t>Федеральная служба войск национальной гвардии Российской Федерации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</si>
  <si>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</si>
  <si>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</si>
  <si>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</si>
  <si>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 лесами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</si>
  <si>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</si>
  <si>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Государственная  инспекция по надзору за техническим состоянием самоходных машин и других видов техники Брянской области</t>
  </si>
  <si>
    <t>Департамент  природных ресурсов и экологии Брянской области</t>
  </si>
  <si>
    <t>Департамент региональной безопасности Брянской области</t>
  </si>
  <si>
    <t>Департамент семьи, социальной и демографической политики Брянской области</t>
  </si>
  <si>
    <t>Департамент  сельского хозяйства Брянской области</t>
  </si>
  <si>
    <t>Департамент  промышленности, транспорта и связи Брянской области</t>
  </si>
  <si>
    <t>Управление государственного регулирования тарифов Брянской области</t>
  </si>
  <si>
    <t>Департамент  здравоохранения Брянской области</t>
  </si>
  <si>
    <t>Администрация  Губернатора Брянской области и Правительства Брянской области</t>
  </si>
  <si>
    <t>Департамент  культуры Брянской области</t>
  </si>
  <si>
    <t>Департамент  образования и науки Брянской области</t>
  </si>
  <si>
    <t>Государственная жилищная инспекция Брянской области</t>
  </si>
  <si>
    <t>Управление  государственной службы по труду и занятости населения Брянской области</t>
  </si>
  <si>
    <t>Департамент  финансов Брянской области</t>
  </si>
  <si>
    <t>Управление по охране и сохранению историко-культурного наследия Брянской области</t>
  </si>
  <si>
    <t>Управление  физической культуры и спорта Брянской области</t>
  </si>
  <si>
    <t>Департамент  экономического развития Брянской области</t>
  </si>
  <si>
    <t>Управление мировой юстиции Брянской области</t>
  </si>
  <si>
    <t>Всего</t>
  </si>
  <si>
    <t>Невыясненные поступления</t>
  </si>
  <si>
    <t>Управление ветеринарии Брянской области</t>
  </si>
  <si>
    <t>Управление записи актов гражданского состояния Брянской области</t>
  </si>
  <si>
    <t xml:space="preserve"> 2016 год</t>
  </si>
  <si>
    <t>Департамент строительства Брянской области</t>
  </si>
  <si>
    <t>Избирательная комиссия Брянской области</t>
  </si>
  <si>
    <t>Федеральная налоговая служба</t>
  </si>
  <si>
    <t>Федеральное казначейство</t>
  </si>
  <si>
    <t>Министерство обороны Российской Федерации</t>
  </si>
  <si>
    <t>Анализ выполнения плановых заданий по поступлению собственных доходов областного бюджета  за 2017 год администраторами доходов</t>
  </si>
  <si>
    <t>Уточненный план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</si>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</sst>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" fontId="5" fillId="3" borderId="6">
      <alignment horizontal="right" vertical="top" shrinkToFit="1"/>
    </xf>
    <xf numFmtId="4" fontId="6" fillId="4" borderId="6">
      <alignment horizontal="right" vertical="top" shrinkToFit="1"/>
    </xf>
    <xf numFmtId="0" fontId="7" fillId="0" borderId="8"/>
    <xf numFmtId="49" fontId="5" fillId="0" borderId="6">
      <alignment horizontal="left" vertical="top" wrapText="1"/>
    </xf>
  </cellStyleXfs>
  <cellXfs count="5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8" fillId="0" borderId="6" xfId="1" applyNumberFormat="1" applyFont="1" applyFill="1" applyAlignment="1" applyProtection="1">
      <alignment horizontal="center" vertical="center" shrinkToFit="1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2" borderId="6" xfId="1" applyNumberFormat="1" applyFont="1" applyFill="1" applyAlignment="1" applyProtection="1">
      <alignment horizontal="center" vertical="center" shrinkToFit="1"/>
    </xf>
    <xf numFmtId="164" fontId="8" fillId="0" borderId="1" xfId="1" applyNumberFormat="1" applyFont="1" applyFill="1" applyBorder="1" applyAlignment="1" applyProtection="1">
      <alignment horizontal="center" vertical="center" shrinkToFit="1"/>
      <protection locked="0"/>
    </xf>
    <xf numFmtId="164" fontId="8" fillId="0" borderId="7" xfId="1" applyNumberFormat="1" applyFont="1" applyFill="1" applyBorder="1" applyAlignment="1" applyProtection="1">
      <alignment horizontal="center" vertical="center" shrinkToFit="1"/>
    </xf>
    <xf numFmtId="165" fontId="8" fillId="0" borderId="9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 wrapText="1"/>
    </xf>
    <xf numFmtId="164" fontId="8" fillId="2" borderId="7" xfId="1" applyNumberFormat="1" applyFont="1" applyFill="1" applyBorder="1" applyAlignment="1" applyProtection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4" fontId="8" fillId="2" borderId="10" xfId="1" applyNumberFormat="1" applyFont="1" applyFill="1" applyBorder="1" applyAlignment="1" applyProtection="1">
      <alignment horizontal="center" vertical="center" shrinkToFit="1"/>
    </xf>
    <xf numFmtId="164" fontId="9" fillId="0" borderId="12" xfId="2" applyNumberFormat="1" applyFont="1" applyFill="1" applyBorder="1" applyAlignment="1" applyProtection="1">
      <alignment horizontal="center" vertical="center" shrinkToFit="1"/>
      <protection locked="0"/>
    </xf>
    <xf numFmtId="164" fontId="9" fillId="0" borderId="13" xfId="3" applyNumberFormat="1" applyFont="1" applyFill="1" applyBorder="1" applyAlignment="1" applyProtection="1">
      <alignment horizontal="center" vertical="center"/>
      <protection locked="0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164" fontId="9" fillId="0" borderId="1" xfId="2" applyNumberFormat="1" applyFont="1" applyFill="1" applyBorder="1" applyAlignment="1" applyProtection="1">
      <alignment horizontal="center" vertical="center" shrinkToFit="1"/>
      <protection locked="0"/>
    </xf>
    <xf numFmtId="164" fontId="9" fillId="0" borderId="1" xfId="3" applyNumberFormat="1" applyFont="1" applyFill="1" applyBorder="1" applyAlignment="1" applyProtection="1">
      <alignment horizontal="center" vertical="center"/>
      <protection locked="0"/>
    </xf>
    <xf numFmtId="164" fontId="9" fillId="0" borderId="1" xfId="2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4" fontId="8" fillId="2" borderId="6" xfId="1" applyNumberFormat="1" applyFont="1" applyFill="1" applyAlignment="1" applyProtection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 applyProtection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7" xfId="4" applyFont="1" applyFill="1" applyBorder="1" applyAlignment="1" applyProtection="1">
      <alignment horizontal="left" vertical="center" wrapText="1"/>
    </xf>
    <xf numFmtId="164" fontId="9" fillId="0" borderId="5" xfId="2" applyNumberFormat="1" applyFont="1" applyFill="1" applyBorder="1" applyAlignment="1" applyProtection="1">
      <alignment horizontal="right" vertical="center" shrinkToFi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shrinkToFit="1"/>
      <protection locked="0"/>
    </xf>
    <xf numFmtId="164" fontId="9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</cellXfs>
  <cellStyles count="5">
    <cellStyle name="xl34" xfId="2"/>
    <cellStyle name="xl36" xfId="3"/>
    <cellStyle name="xl38" xfId="4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topLeftCell="A49" zoomScaleNormal="100" zoomScaleSheetLayoutView="100" workbookViewId="0">
      <selection activeCell="G34" sqref="G34"/>
    </sheetView>
  </sheetViews>
  <sheetFormatPr defaultRowHeight="15.75" x14ac:dyDescent="0.25"/>
  <cols>
    <col min="1" max="1" width="3.42578125" style="25" bestFit="1" customWidth="1"/>
    <col min="2" max="2" width="34.7109375" style="25" customWidth="1"/>
    <col min="3" max="3" width="14.42578125" style="25" customWidth="1"/>
    <col min="4" max="4" width="15" style="25" customWidth="1"/>
    <col min="5" max="5" width="9.28515625" style="25" bestFit="1" customWidth="1"/>
    <col min="6" max="6" width="9.140625" style="25" customWidth="1"/>
    <col min="7" max="7" width="9.28515625" style="25" bestFit="1" customWidth="1"/>
    <col min="8" max="8" width="14" style="25" hidden="1" customWidth="1"/>
    <col min="9" max="10" width="9.140625" style="25"/>
    <col min="11" max="11" width="40.7109375" style="25" customWidth="1"/>
    <col min="12" max="16384" width="9.140625" style="25"/>
  </cols>
  <sheetData>
    <row r="1" spans="1:8" x14ac:dyDescent="0.25">
      <c r="G1" s="27" t="s">
        <v>0</v>
      </c>
    </row>
    <row r="2" spans="1:8" x14ac:dyDescent="0.25">
      <c r="A2" s="26"/>
    </row>
    <row r="3" spans="1:8" ht="34.5" customHeight="1" x14ac:dyDescent="0.25">
      <c r="A3" s="44" t="s">
        <v>54</v>
      </c>
      <c r="B3" s="45"/>
      <c r="C3" s="45"/>
      <c r="D3" s="45"/>
      <c r="E3" s="45"/>
      <c r="F3" s="45"/>
      <c r="G3" s="45"/>
    </row>
    <row r="4" spans="1:8" x14ac:dyDescent="0.25">
      <c r="G4" s="27" t="s">
        <v>1</v>
      </c>
    </row>
    <row r="5" spans="1:8" ht="47.25" x14ac:dyDescent="0.25">
      <c r="A5" s="1" t="s">
        <v>2</v>
      </c>
      <c r="B5" s="2" t="s">
        <v>3</v>
      </c>
      <c r="C5" s="2" t="s">
        <v>55</v>
      </c>
      <c r="D5" s="2" t="s">
        <v>56</v>
      </c>
      <c r="E5" s="3" t="s">
        <v>4</v>
      </c>
      <c r="F5" s="3" t="s">
        <v>5</v>
      </c>
      <c r="G5" s="3" t="s">
        <v>6</v>
      </c>
      <c r="H5" s="4" t="s">
        <v>48</v>
      </c>
    </row>
    <row r="6" spans="1:8" ht="22.5" customHeight="1" x14ac:dyDescent="0.25">
      <c r="A6" s="47" t="s">
        <v>7</v>
      </c>
      <c r="B6" s="48"/>
      <c r="C6" s="48"/>
      <c r="D6" s="48"/>
      <c r="E6" s="48"/>
      <c r="F6" s="48"/>
      <c r="G6" s="49"/>
      <c r="H6" s="28"/>
    </row>
    <row r="7" spans="1:8" ht="21.75" customHeight="1" x14ac:dyDescent="0.25">
      <c r="A7" s="29">
        <v>1</v>
      </c>
      <c r="B7" s="30" t="s">
        <v>51</v>
      </c>
      <c r="C7" s="5">
        <v>20473898.100000001</v>
      </c>
      <c r="D7" s="5">
        <v>21144751.399999999</v>
      </c>
      <c r="E7" s="6">
        <f>D7/C7*100</f>
        <v>103.27662713140103</v>
      </c>
      <c r="F7" s="7">
        <f>D7/24992984.3*100</f>
        <v>84.602747499825369</v>
      </c>
      <c r="G7" s="7">
        <f>D7/H7*100</f>
        <v>107.81381513559374</v>
      </c>
      <c r="H7" s="8">
        <v>19612283.800000001</v>
      </c>
    </row>
    <row r="8" spans="1:8" ht="24.75" customHeight="1" x14ac:dyDescent="0.25">
      <c r="A8" s="29">
        <v>2</v>
      </c>
      <c r="B8" s="30" t="s">
        <v>52</v>
      </c>
      <c r="C8" s="5">
        <v>2773449.1</v>
      </c>
      <c r="D8" s="5">
        <v>2851567.6</v>
      </c>
      <c r="E8" s="6">
        <f t="shared" ref="E8:E23" si="0">D8/C8*100</f>
        <v>102.81665526149371</v>
      </c>
      <c r="F8" s="7">
        <f t="shared" ref="F8:F23" si="1">D8/24992984.3*100</f>
        <v>11.409472217369416</v>
      </c>
      <c r="G8" s="7">
        <f t="shared" ref="G8:G23" si="2">D8/H8*100</f>
        <v>97.292802802894329</v>
      </c>
      <c r="H8" s="8">
        <v>2930913.2</v>
      </c>
    </row>
    <row r="9" spans="1:8" ht="47.25" x14ac:dyDescent="0.25">
      <c r="A9" s="29">
        <v>3</v>
      </c>
      <c r="B9" s="30" t="s">
        <v>8</v>
      </c>
      <c r="C9" s="5">
        <v>374350.3</v>
      </c>
      <c r="D9" s="5">
        <v>389156.3</v>
      </c>
      <c r="E9" s="6">
        <f t="shared" si="0"/>
        <v>103.95511904224466</v>
      </c>
      <c r="F9" s="7">
        <f t="shared" si="1"/>
        <v>1.5570621552385002</v>
      </c>
      <c r="G9" s="7">
        <f t="shared" si="2"/>
        <v>123.39368845873109</v>
      </c>
      <c r="H9" s="8">
        <v>315377.8</v>
      </c>
    </row>
    <row r="10" spans="1:8" ht="47.25" x14ac:dyDescent="0.25">
      <c r="A10" s="29">
        <v>4</v>
      </c>
      <c r="B10" s="30" t="s">
        <v>9</v>
      </c>
      <c r="C10" s="5">
        <v>90151</v>
      </c>
      <c r="D10" s="5">
        <v>98988.1</v>
      </c>
      <c r="E10" s="6">
        <f t="shared" si="0"/>
        <v>109.80255349358299</v>
      </c>
      <c r="F10" s="7">
        <f t="shared" si="1"/>
        <v>0.39606354652093306</v>
      </c>
      <c r="G10" s="7">
        <f t="shared" si="2"/>
        <v>148.9618070185999</v>
      </c>
      <c r="H10" s="8">
        <v>66452</v>
      </c>
    </row>
    <row r="11" spans="1:8" ht="31.5" x14ac:dyDescent="0.25">
      <c r="A11" s="29">
        <v>5</v>
      </c>
      <c r="B11" s="30" t="s">
        <v>10</v>
      </c>
      <c r="C11" s="5">
        <v>22154.2</v>
      </c>
      <c r="D11" s="5">
        <v>22407</v>
      </c>
      <c r="E11" s="6">
        <f t="shared" si="0"/>
        <v>101.14109288532195</v>
      </c>
      <c r="F11" s="7">
        <f t="shared" si="1"/>
        <v>8.9653159186756259E-2</v>
      </c>
      <c r="G11" s="7">
        <f t="shared" si="2"/>
        <v>75.267553023533921</v>
      </c>
      <c r="H11" s="8">
        <v>29769.8</v>
      </c>
    </row>
    <row r="12" spans="1:8" ht="31.5" x14ac:dyDescent="0.25">
      <c r="A12" s="29">
        <v>6</v>
      </c>
      <c r="B12" s="30" t="s">
        <v>12</v>
      </c>
      <c r="C12" s="5">
        <v>5639.5</v>
      </c>
      <c r="D12" s="5">
        <v>6852.2</v>
      </c>
      <c r="E12" s="6">
        <f t="shared" si="0"/>
        <v>121.5036794042025</v>
      </c>
      <c r="F12" s="7">
        <f t="shared" si="1"/>
        <v>2.7416493835832164E-2</v>
      </c>
      <c r="G12" s="7">
        <f t="shared" si="2"/>
        <v>206.70286576168931</v>
      </c>
      <c r="H12" s="8">
        <v>3315</v>
      </c>
    </row>
    <row r="13" spans="1:8" ht="47.25" x14ac:dyDescent="0.25">
      <c r="A13" s="29">
        <v>7</v>
      </c>
      <c r="B13" s="30" t="s">
        <v>20</v>
      </c>
      <c r="C13" s="5">
        <v>1700.8</v>
      </c>
      <c r="D13" s="5">
        <v>2186.1</v>
      </c>
      <c r="E13" s="6">
        <f t="shared" si="0"/>
        <v>128.53363123236124</v>
      </c>
      <c r="F13" s="7">
        <f t="shared" si="1"/>
        <v>8.7468546123161441E-3</v>
      </c>
      <c r="G13" s="7"/>
      <c r="H13" s="9">
        <v>0</v>
      </c>
    </row>
    <row r="14" spans="1:8" ht="31.5" x14ac:dyDescent="0.25">
      <c r="A14" s="29">
        <v>8</v>
      </c>
      <c r="B14" s="30" t="s">
        <v>13</v>
      </c>
      <c r="C14" s="5">
        <v>1494.4</v>
      </c>
      <c r="D14" s="5">
        <v>1875.6</v>
      </c>
      <c r="E14" s="6">
        <f t="shared" si="0"/>
        <v>125.50856531049249</v>
      </c>
      <c r="F14" s="7">
        <f t="shared" si="1"/>
        <v>7.5045059745026113E-3</v>
      </c>
      <c r="G14" s="7">
        <f t="shared" si="2"/>
        <v>216.55697956356076</v>
      </c>
      <c r="H14" s="8">
        <v>866.1</v>
      </c>
    </row>
    <row r="15" spans="1:8" ht="31.5" x14ac:dyDescent="0.25">
      <c r="A15" s="29">
        <v>9</v>
      </c>
      <c r="B15" s="30" t="s">
        <v>15</v>
      </c>
      <c r="C15" s="5">
        <v>1169.4000000000001</v>
      </c>
      <c r="D15" s="5">
        <v>1777.3</v>
      </c>
      <c r="E15" s="6">
        <f t="shared" si="0"/>
        <v>151.98392337951086</v>
      </c>
      <c r="F15" s="7">
        <f t="shared" si="1"/>
        <v>7.1111956005990044E-3</v>
      </c>
      <c r="G15" s="7">
        <f t="shared" si="2"/>
        <v>316.18929016189287</v>
      </c>
      <c r="H15" s="8">
        <v>562.1</v>
      </c>
    </row>
    <row r="16" spans="1:8" ht="81.75" customHeight="1" x14ac:dyDescent="0.25">
      <c r="A16" s="29">
        <v>10</v>
      </c>
      <c r="B16" s="30" t="s">
        <v>11</v>
      </c>
      <c r="C16" s="5">
        <v>1090.4000000000001</v>
      </c>
      <c r="D16" s="5">
        <v>998.8</v>
      </c>
      <c r="E16" s="6">
        <f t="shared" si="0"/>
        <v>91.599413059427732</v>
      </c>
      <c r="F16" s="7">
        <f t="shared" si="1"/>
        <v>3.9963214797042058E-3</v>
      </c>
      <c r="G16" s="7">
        <f t="shared" si="2"/>
        <v>32.670417375376161</v>
      </c>
      <c r="H16" s="8">
        <v>3057.2</v>
      </c>
    </row>
    <row r="17" spans="1:8" ht="47.25" x14ac:dyDescent="0.25">
      <c r="A17" s="29">
        <v>11</v>
      </c>
      <c r="B17" s="30" t="s">
        <v>18</v>
      </c>
      <c r="C17" s="5">
        <v>320</v>
      </c>
      <c r="D17" s="5">
        <v>380.7</v>
      </c>
      <c r="E17" s="6">
        <f t="shared" si="0"/>
        <v>118.96875</v>
      </c>
      <c r="F17" s="7">
        <f t="shared" si="1"/>
        <v>1.5232274602757221E-3</v>
      </c>
      <c r="G17" s="7">
        <f t="shared" si="2"/>
        <v>96.112092905831844</v>
      </c>
      <c r="H17" s="8">
        <v>396.1</v>
      </c>
    </row>
    <row r="18" spans="1:8" ht="31.5" x14ac:dyDescent="0.25">
      <c r="A18" s="29">
        <v>12</v>
      </c>
      <c r="B18" s="30" t="s">
        <v>16</v>
      </c>
      <c r="C18" s="5">
        <v>230.5</v>
      </c>
      <c r="D18" s="5">
        <v>264.89999999999998</v>
      </c>
      <c r="E18" s="6">
        <f t="shared" si="0"/>
        <v>114.92407809110628</v>
      </c>
      <c r="F18" s="7">
        <f t="shared" si="1"/>
        <v>1.0598974368979217E-3</v>
      </c>
      <c r="G18" s="7">
        <f t="shared" si="2"/>
        <v>173.13725490196077</v>
      </c>
      <c r="H18" s="8">
        <v>153</v>
      </c>
    </row>
    <row r="19" spans="1:8" ht="31.5" x14ac:dyDescent="0.25">
      <c r="A19" s="29">
        <v>13</v>
      </c>
      <c r="B19" s="30" t="s">
        <v>14</v>
      </c>
      <c r="C19" s="5">
        <v>157.6</v>
      </c>
      <c r="D19" s="5">
        <v>172.6</v>
      </c>
      <c r="E19" s="6">
        <f t="shared" si="0"/>
        <v>109.51776649746192</v>
      </c>
      <c r="F19" s="7">
        <f t="shared" si="1"/>
        <v>6.9059379995689422E-4</v>
      </c>
      <c r="G19" s="7">
        <f t="shared" si="2"/>
        <v>56.701708278580817</v>
      </c>
      <c r="H19" s="8">
        <v>304.39999999999998</v>
      </c>
    </row>
    <row r="20" spans="1:8" ht="31.5" x14ac:dyDescent="0.25">
      <c r="A20" s="29">
        <v>14</v>
      </c>
      <c r="B20" s="30" t="s">
        <v>53</v>
      </c>
      <c r="C20" s="5">
        <v>71.2</v>
      </c>
      <c r="D20" s="5">
        <v>83.9</v>
      </c>
      <c r="E20" s="6">
        <f t="shared" si="0"/>
        <v>117.8370786516854</v>
      </c>
      <c r="F20" s="7">
        <f t="shared" si="1"/>
        <v>3.3569420519341504E-4</v>
      </c>
      <c r="G20" s="7">
        <f t="shared" si="2"/>
        <v>297.51773049645396</v>
      </c>
      <c r="H20" s="8">
        <v>28.2</v>
      </c>
    </row>
    <row r="21" spans="1:8" ht="31.5" x14ac:dyDescent="0.25">
      <c r="A21" s="29">
        <v>15</v>
      </c>
      <c r="B21" s="30" t="s">
        <v>19</v>
      </c>
      <c r="C21" s="5">
        <v>42.9</v>
      </c>
      <c r="D21" s="5">
        <v>60.4</v>
      </c>
      <c r="E21" s="6">
        <f t="shared" si="0"/>
        <v>140.79254079254079</v>
      </c>
      <c r="F21" s="7">
        <f t="shared" si="1"/>
        <v>2.4166781875664201E-4</v>
      </c>
      <c r="G21" s="7">
        <f t="shared" si="2"/>
        <v>468.21705426356584</v>
      </c>
      <c r="H21" s="8">
        <v>12.9</v>
      </c>
    </row>
    <row r="22" spans="1:8" ht="63" x14ac:dyDescent="0.25">
      <c r="A22" s="29">
        <v>16</v>
      </c>
      <c r="B22" s="30" t="s">
        <v>17</v>
      </c>
      <c r="C22" s="5">
        <v>30.2</v>
      </c>
      <c r="D22" s="5">
        <v>29.6</v>
      </c>
      <c r="E22" s="6">
        <f t="shared" si="0"/>
        <v>98.013245033112597</v>
      </c>
      <c r="F22" s="7">
        <f t="shared" si="1"/>
        <v>1.18433235682063E-4</v>
      </c>
      <c r="G22" s="7">
        <f t="shared" si="2"/>
        <v>44.377811094452774</v>
      </c>
      <c r="H22" s="8">
        <v>66.7</v>
      </c>
    </row>
    <row r="23" spans="1:8" ht="21" customHeight="1" x14ac:dyDescent="0.25">
      <c r="A23" s="50" t="s">
        <v>21</v>
      </c>
      <c r="B23" s="50"/>
      <c r="C23" s="41">
        <f>SUM(C6:C22)</f>
        <v>23745949.599999998</v>
      </c>
      <c r="D23" s="41">
        <f>SUM(D6:D22)</f>
        <v>24521552.500000004</v>
      </c>
      <c r="E23" s="15">
        <f t="shared" si="0"/>
        <v>103.2662534582319</v>
      </c>
      <c r="F23" s="16">
        <f t="shared" si="1"/>
        <v>98.113743463600713</v>
      </c>
      <c r="G23" s="16">
        <f t="shared" si="2"/>
        <v>106.78463755331857</v>
      </c>
      <c r="H23" s="41">
        <f>SUM(H6:H22)</f>
        <v>22963558.300000001</v>
      </c>
    </row>
    <row r="24" spans="1:8" ht="24.75" customHeight="1" x14ac:dyDescent="0.25">
      <c r="A24" s="51" t="s">
        <v>22</v>
      </c>
      <c r="B24" s="52"/>
      <c r="C24" s="52"/>
      <c r="D24" s="52"/>
      <c r="E24" s="52"/>
      <c r="F24" s="52"/>
      <c r="G24" s="53"/>
      <c r="H24" s="31"/>
    </row>
    <row r="25" spans="1:8" ht="31.5" x14ac:dyDescent="0.25">
      <c r="A25" s="32">
        <v>1</v>
      </c>
      <c r="B25" s="30" t="s">
        <v>23</v>
      </c>
      <c r="C25" s="5">
        <v>174305.4</v>
      </c>
      <c r="D25" s="5">
        <v>188806.8</v>
      </c>
      <c r="E25" s="6">
        <f t="shared" ref="E25:E27" si="3">D25/C25*100</f>
        <v>108.31953571145816</v>
      </c>
      <c r="F25" s="7">
        <f t="shared" ref="F25:F27" si="4">D25/24992984.3*100</f>
        <v>0.75543919739108534</v>
      </c>
      <c r="G25" s="7">
        <f t="shared" ref="G25:G27" si="5">D25/H25*100</f>
        <v>90.136517533021816</v>
      </c>
      <c r="H25" s="8">
        <v>209467.6</v>
      </c>
    </row>
    <row r="26" spans="1:8" ht="31.5" x14ac:dyDescent="0.25">
      <c r="A26" s="32">
        <v>2</v>
      </c>
      <c r="B26" s="30" t="s">
        <v>24</v>
      </c>
      <c r="C26" s="5">
        <v>101403.8</v>
      </c>
      <c r="D26" s="5">
        <v>114921.5</v>
      </c>
      <c r="E26" s="6">
        <f t="shared" si="3"/>
        <v>113.33056552121322</v>
      </c>
      <c r="F26" s="7">
        <f t="shared" si="4"/>
        <v>0.45981503697419596</v>
      </c>
      <c r="G26" s="7">
        <f t="shared" si="5"/>
        <v>109.9706225718168</v>
      </c>
      <c r="H26" s="8">
        <v>104502</v>
      </c>
    </row>
    <row r="27" spans="1:8" ht="94.5" x14ac:dyDescent="0.25">
      <c r="A27" s="32">
        <v>3</v>
      </c>
      <c r="B27" s="30" t="s">
        <v>25</v>
      </c>
      <c r="C27" s="5">
        <v>35061.699999999997</v>
      </c>
      <c r="D27" s="5">
        <v>40095.699999999997</v>
      </c>
      <c r="E27" s="6">
        <f t="shared" si="3"/>
        <v>114.35754683885835</v>
      </c>
      <c r="F27" s="7">
        <f t="shared" si="4"/>
        <v>0.16042782053842206</v>
      </c>
      <c r="G27" s="7">
        <f t="shared" si="5"/>
        <v>97.614874109564354</v>
      </c>
      <c r="H27" s="8">
        <v>41075.4</v>
      </c>
    </row>
    <row r="28" spans="1:8" ht="31.5" x14ac:dyDescent="0.25">
      <c r="A28" s="32">
        <v>4</v>
      </c>
      <c r="B28" s="33" t="s">
        <v>33</v>
      </c>
      <c r="C28" s="5">
        <v>34954.400000000001</v>
      </c>
      <c r="D28" s="5">
        <v>34266.5</v>
      </c>
      <c r="E28" s="6">
        <f>D28/C28*100</f>
        <v>98.03200741537546</v>
      </c>
      <c r="F28" s="7">
        <f>D28/24992984.3*100</f>
        <v>0.13710447535470982</v>
      </c>
      <c r="G28" s="7">
        <f>D28/H28*100</f>
        <v>885.96581947927712</v>
      </c>
      <c r="H28" s="34">
        <v>3867.7</v>
      </c>
    </row>
    <row r="29" spans="1:8" ht="31.5" x14ac:dyDescent="0.25">
      <c r="A29" s="32">
        <v>5</v>
      </c>
      <c r="B29" s="30" t="s">
        <v>30</v>
      </c>
      <c r="C29" s="5">
        <v>15084.6</v>
      </c>
      <c r="D29" s="5">
        <v>16805.2</v>
      </c>
      <c r="E29" s="6">
        <f t="shared" ref="E29" si="6">D29/C29*100</f>
        <v>111.4063349376185</v>
      </c>
      <c r="F29" s="7">
        <f t="shared" ref="F29" si="7">D29/24992984.3*100</f>
        <v>6.7239669333925847E-2</v>
      </c>
      <c r="G29" s="7">
        <f t="shared" ref="G29" si="8">D29/H29*100</f>
        <v>116.37788950291548</v>
      </c>
      <c r="H29" s="34">
        <v>14440.2</v>
      </c>
    </row>
    <row r="30" spans="1:8" ht="78.75" x14ac:dyDescent="0.25">
      <c r="A30" s="32">
        <v>6</v>
      </c>
      <c r="B30" s="30" t="s">
        <v>26</v>
      </c>
      <c r="C30" s="5">
        <v>13750</v>
      </c>
      <c r="D30" s="5">
        <v>15388.3</v>
      </c>
      <c r="E30" s="6">
        <f>D30/C30*100</f>
        <v>111.91490909090909</v>
      </c>
      <c r="F30" s="7">
        <f>D30/24992984.3*100</f>
        <v>6.1570478400212493E-2</v>
      </c>
      <c r="G30" s="7">
        <f>D30/H30*100</f>
        <v>102.85540501701078</v>
      </c>
      <c r="H30" s="8">
        <v>14961.1</v>
      </c>
    </row>
    <row r="31" spans="1:8" ht="47.25" x14ac:dyDescent="0.25">
      <c r="A31" s="32">
        <v>7</v>
      </c>
      <c r="B31" s="30" t="s">
        <v>27</v>
      </c>
      <c r="C31" s="5">
        <v>12225</v>
      </c>
      <c r="D31" s="5">
        <v>14866.2</v>
      </c>
      <c r="E31" s="6">
        <f t="shared" ref="E31:E32" si="9">D31/C31*100</f>
        <v>121.60490797546014</v>
      </c>
      <c r="F31" s="7">
        <f t="shared" ref="F31:F51" si="10">D31/24992984.3*100</f>
        <v>5.9481492172185298E-2</v>
      </c>
      <c r="G31" s="7">
        <f t="shared" ref="G31:G32" si="11">D31/H31*100</f>
        <v>226.83674870683737</v>
      </c>
      <c r="H31" s="8">
        <v>6553.7</v>
      </c>
    </row>
    <row r="32" spans="1:8" ht="47.25" x14ac:dyDescent="0.25">
      <c r="A32" s="35">
        <v>8</v>
      </c>
      <c r="B32" s="33" t="s">
        <v>29</v>
      </c>
      <c r="C32" s="5">
        <v>8726.7000000000007</v>
      </c>
      <c r="D32" s="5">
        <v>9446</v>
      </c>
      <c r="E32" s="6">
        <f t="shared" si="9"/>
        <v>108.24252008204705</v>
      </c>
      <c r="F32" s="7">
        <f t="shared" si="10"/>
        <v>3.7794606224755639E-2</v>
      </c>
      <c r="G32" s="7">
        <f t="shared" si="11"/>
        <v>120.08339477765631</v>
      </c>
      <c r="H32" s="8">
        <v>7866.2</v>
      </c>
    </row>
    <row r="33" spans="1:8" ht="47.25" x14ac:dyDescent="0.25">
      <c r="A33" s="32">
        <v>9</v>
      </c>
      <c r="B33" s="33" t="s">
        <v>34</v>
      </c>
      <c r="C33" s="5">
        <v>8156.1</v>
      </c>
      <c r="D33" s="5">
        <v>11328.9</v>
      </c>
      <c r="E33" s="6">
        <f>D33/C33*100</f>
        <v>138.90094530474121</v>
      </c>
      <c r="F33" s="7">
        <f t="shared" si="10"/>
        <v>4.5328320395896057E-2</v>
      </c>
      <c r="G33" s="7">
        <f>D33/H33*100</f>
        <v>145.71307300509338</v>
      </c>
      <c r="H33" s="8">
        <v>7774.8</v>
      </c>
    </row>
    <row r="34" spans="1:8" ht="31.5" x14ac:dyDescent="0.25">
      <c r="A34" s="32">
        <v>10</v>
      </c>
      <c r="B34" s="30" t="s">
        <v>28</v>
      </c>
      <c r="C34" s="5">
        <v>5730.6</v>
      </c>
      <c r="D34" s="5">
        <v>6350.3</v>
      </c>
      <c r="E34" s="6">
        <f t="shared" ref="E34:E40" si="12">D34/C34*100</f>
        <v>110.81387638292675</v>
      </c>
      <c r="F34" s="7">
        <f t="shared" si="10"/>
        <v>2.5408330288912317E-2</v>
      </c>
      <c r="G34" s="7"/>
      <c r="H34" s="9">
        <v>0</v>
      </c>
    </row>
    <row r="35" spans="1:8" ht="31.5" x14ac:dyDescent="0.25">
      <c r="A35" s="32">
        <v>11</v>
      </c>
      <c r="B35" s="30" t="s">
        <v>49</v>
      </c>
      <c r="C35" s="5">
        <v>5415.4</v>
      </c>
      <c r="D35" s="5">
        <v>7573.7</v>
      </c>
      <c r="E35" s="6">
        <f t="shared" si="12"/>
        <v>139.85485836687965</v>
      </c>
      <c r="F35" s="7">
        <f t="shared" si="10"/>
        <v>3.0303303955582447E-2</v>
      </c>
      <c r="G35" s="7">
        <f t="shared" ref="G34:G40" si="13">D35/H35*100</f>
        <v>87.709322524609149</v>
      </c>
      <c r="H35" s="8">
        <v>8635</v>
      </c>
    </row>
    <row r="36" spans="1:8" ht="31.5" x14ac:dyDescent="0.25">
      <c r="A36" s="35">
        <v>12</v>
      </c>
      <c r="B36" s="30" t="s">
        <v>42</v>
      </c>
      <c r="C36" s="5">
        <v>3370</v>
      </c>
      <c r="D36" s="5">
        <v>3998.6</v>
      </c>
      <c r="E36" s="6">
        <f t="shared" si="12"/>
        <v>118.65281899109792</v>
      </c>
      <c r="F36" s="7">
        <f t="shared" si="10"/>
        <v>1.5998889736428951E-2</v>
      </c>
      <c r="G36" s="7">
        <f t="shared" si="13"/>
        <v>103.95424411802938</v>
      </c>
      <c r="H36" s="8">
        <v>3846.5</v>
      </c>
    </row>
    <row r="37" spans="1:8" ht="31.5" x14ac:dyDescent="0.25">
      <c r="A37" s="35">
        <v>13</v>
      </c>
      <c r="B37" s="33" t="s">
        <v>36</v>
      </c>
      <c r="C37" s="5">
        <v>1849.5</v>
      </c>
      <c r="D37" s="5">
        <v>1986.7</v>
      </c>
      <c r="E37" s="6">
        <f t="shared" si="12"/>
        <v>107.41822114084889</v>
      </c>
      <c r="F37" s="7">
        <f t="shared" si="10"/>
        <v>7.9490307205930585E-3</v>
      </c>
      <c r="G37" s="7">
        <f t="shared" si="13"/>
        <v>82.010319917440668</v>
      </c>
      <c r="H37" s="8">
        <v>2422.5</v>
      </c>
    </row>
    <row r="38" spans="1:8" ht="31.5" x14ac:dyDescent="0.25">
      <c r="A38" s="35">
        <v>14</v>
      </c>
      <c r="B38" s="33" t="s">
        <v>35</v>
      </c>
      <c r="C38" s="5">
        <v>1357.5</v>
      </c>
      <c r="D38" s="5">
        <v>1491</v>
      </c>
      <c r="E38" s="6">
        <f t="shared" si="12"/>
        <v>109.8342541436464</v>
      </c>
      <c r="F38" s="7">
        <f t="shared" si="10"/>
        <v>5.9656741352012137E-3</v>
      </c>
      <c r="G38" s="7">
        <f t="shared" si="13"/>
        <v>102.41791454870175</v>
      </c>
      <c r="H38" s="8">
        <v>1455.8</v>
      </c>
    </row>
    <row r="39" spans="1:8" ht="47.25" x14ac:dyDescent="0.25">
      <c r="A39" s="35">
        <v>15</v>
      </c>
      <c r="B39" s="30" t="s">
        <v>31</v>
      </c>
      <c r="C39" s="5">
        <v>1132</v>
      </c>
      <c r="D39" s="5">
        <v>1441.7</v>
      </c>
      <c r="E39" s="6">
        <f t="shared" si="12"/>
        <v>127.35865724381625</v>
      </c>
      <c r="F39" s="7">
        <f t="shared" si="10"/>
        <v>5.7684187798253449E-3</v>
      </c>
      <c r="G39" s="7">
        <f t="shared" si="13"/>
        <v>73.406313645621182</v>
      </c>
      <c r="H39" s="8">
        <v>1964</v>
      </c>
    </row>
    <row r="40" spans="1:8" ht="47.25" x14ac:dyDescent="0.25">
      <c r="A40" s="35">
        <v>16</v>
      </c>
      <c r="B40" s="30" t="s">
        <v>38</v>
      </c>
      <c r="C40" s="5">
        <v>976.5</v>
      </c>
      <c r="D40" s="5">
        <v>1235.5999999999999</v>
      </c>
      <c r="E40" s="6">
        <f t="shared" si="12"/>
        <v>126.53353814644137</v>
      </c>
      <c r="F40" s="7">
        <f t="shared" si="10"/>
        <v>4.9437873651607097E-3</v>
      </c>
      <c r="G40" s="7">
        <f t="shared" si="13"/>
        <v>161.20026092628831</v>
      </c>
      <c r="H40" s="8">
        <v>766.5</v>
      </c>
    </row>
    <row r="41" spans="1:8" ht="31.5" x14ac:dyDescent="0.25">
      <c r="A41" s="32">
        <v>17</v>
      </c>
      <c r="B41" s="33" t="s">
        <v>37</v>
      </c>
      <c r="C41" s="5">
        <v>485</v>
      </c>
      <c r="D41" s="5">
        <v>605</v>
      </c>
      <c r="E41" s="6">
        <f>D41/C41*100</f>
        <v>124.74226804123711</v>
      </c>
      <c r="F41" s="7">
        <f t="shared" si="10"/>
        <v>2.4206793103935171E-3</v>
      </c>
      <c r="G41" s="7">
        <f>D41/H41*100</f>
        <v>67.222222222222229</v>
      </c>
      <c r="H41" s="8">
        <v>900</v>
      </c>
    </row>
    <row r="42" spans="1:8" ht="47.25" x14ac:dyDescent="0.25">
      <c r="A42" s="32">
        <v>18</v>
      </c>
      <c r="B42" s="30" t="s">
        <v>32</v>
      </c>
      <c r="C42" s="5">
        <v>402.3</v>
      </c>
      <c r="D42" s="5">
        <v>412.3</v>
      </c>
      <c r="E42" s="6">
        <f t="shared" ref="E42:E45" si="14">D42/C42*100</f>
        <v>102.48570718369376</v>
      </c>
      <c r="F42" s="7">
        <f t="shared" si="10"/>
        <v>1.6496629416119786E-3</v>
      </c>
      <c r="G42" s="7">
        <f t="shared" ref="G42:G45" si="15">D42/H42*100</f>
        <v>30.75259192958902</v>
      </c>
      <c r="H42" s="8">
        <v>1340.7</v>
      </c>
    </row>
    <row r="43" spans="1:8" ht="31.5" x14ac:dyDescent="0.25">
      <c r="A43" s="32">
        <v>19</v>
      </c>
      <c r="B43" s="30" t="s">
        <v>39</v>
      </c>
      <c r="C43" s="5">
        <v>83.6</v>
      </c>
      <c r="D43" s="5">
        <v>105.1</v>
      </c>
      <c r="E43" s="6">
        <f t="shared" si="14"/>
        <v>125.71770334928229</v>
      </c>
      <c r="F43" s="7">
        <f t="shared" si="10"/>
        <v>4.205180091278655E-4</v>
      </c>
      <c r="G43" s="7">
        <f t="shared" si="15"/>
        <v>55.549682875264274</v>
      </c>
      <c r="H43" s="8">
        <v>189.2</v>
      </c>
    </row>
    <row r="44" spans="1:8" ht="31.5" x14ac:dyDescent="0.25">
      <c r="A44" s="32">
        <v>20</v>
      </c>
      <c r="B44" s="36" t="s">
        <v>46</v>
      </c>
      <c r="C44" s="5">
        <v>63.4</v>
      </c>
      <c r="D44" s="5">
        <v>149.9</v>
      </c>
      <c r="E44" s="6">
        <f t="shared" si="14"/>
        <v>236.43533123028391</v>
      </c>
      <c r="F44" s="7">
        <f t="shared" si="10"/>
        <v>5.9976831178179871E-4</v>
      </c>
      <c r="G44" s="7"/>
      <c r="H44" s="5">
        <v>0</v>
      </c>
    </row>
    <row r="45" spans="1:8" ht="47.25" x14ac:dyDescent="0.25">
      <c r="A45" s="32">
        <v>21</v>
      </c>
      <c r="B45" s="30" t="s">
        <v>41</v>
      </c>
      <c r="C45" s="5">
        <v>20.9</v>
      </c>
      <c r="D45" s="5">
        <v>20.9</v>
      </c>
      <c r="E45" s="6">
        <f t="shared" si="14"/>
        <v>100</v>
      </c>
      <c r="F45" s="7">
        <f t="shared" si="10"/>
        <v>8.3623467086321493E-5</v>
      </c>
      <c r="G45" s="7">
        <f t="shared" si="15"/>
        <v>37.999999999999993</v>
      </c>
      <c r="H45" s="8">
        <v>55</v>
      </c>
    </row>
    <row r="46" spans="1:8" ht="31.5" x14ac:dyDescent="0.25">
      <c r="A46" s="32">
        <v>22</v>
      </c>
      <c r="B46" s="37" t="s">
        <v>43</v>
      </c>
      <c r="C46" s="10">
        <v>16.100000000000001</v>
      </c>
      <c r="D46" s="10">
        <v>28.1</v>
      </c>
      <c r="E46" s="11">
        <f>D46/C46*100</f>
        <v>174.5341614906832</v>
      </c>
      <c r="F46" s="7">
        <f t="shared" si="10"/>
        <v>1.1243155144141791E-4</v>
      </c>
      <c r="G46" s="12">
        <f>D46/H46*100</f>
        <v>351.25</v>
      </c>
      <c r="H46" s="13">
        <v>8</v>
      </c>
    </row>
    <row r="47" spans="1:8" ht="47.25" x14ac:dyDescent="0.25">
      <c r="A47" s="32">
        <v>23</v>
      </c>
      <c r="B47" s="36" t="s">
        <v>47</v>
      </c>
      <c r="C47" s="5">
        <v>2.2000000000000002</v>
      </c>
      <c r="D47" s="5">
        <v>2.2000000000000002</v>
      </c>
      <c r="E47" s="6">
        <f t="shared" ref="E47:E51" si="16">D47/C47*100</f>
        <v>100</v>
      </c>
      <c r="F47" s="7">
        <f t="shared" si="10"/>
        <v>8.802470219612789E-6</v>
      </c>
      <c r="G47" s="7">
        <f t="shared" ref="G47:G53" si="17">D47/H47*100</f>
        <v>22.448979591836736</v>
      </c>
      <c r="H47" s="8">
        <v>9.8000000000000007</v>
      </c>
    </row>
    <row r="48" spans="1:8" ht="31.5" x14ac:dyDescent="0.25">
      <c r="A48" s="38">
        <v>24</v>
      </c>
      <c r="B48" s="39" t="s">
        <v>50</v>
      </c>
      <c r="C48" s="10">
        <v>0.6</v>
      </c>
      <c r="D48" s="10">
        <v>0.6</v>
      </c>
      <c r="E48" s="11">
        <f t="shared" si="16"/>
        <v>100</v>
      </c>
      <c r="F48" s="12">
        <f t="shared" si="10"/>
        <v>2.4006736962580334E-6</v>
      </c>
      <c r="G48" s="12"/>
      <c r="H48" s="14">
        <v>0</v>
      </c>
    </row>
    <row r="49" spans="1:8" ht="63" x14ac:dyDescent="0.25">
      <c r="A49" s="35">
        <v>25</v>
      </c>
      <c r="B49" s="30" t="s">
        <v>40</v>
      </c>
      <c r="C49" s="20">
        <v>0</v>
      </c>
      <c r="D49" s="20">
        <v>105</v>
      </c>
      <c r="E49" s="6"/>
      <c r="F49" s="7">
        <f t="shared" si="10"/>
        <v>4.2011789684515588E-4</v>
      </c>
      <c r="G49" s="7">
        <f t="shared" si="17"/>
        <v>350</v>
      </c>
      <c r="H49" s="17">
        <v>30</v>
      </c>
    </row>
    <row r="50" spans="1:8" ht="18" customHeight="1" x14ac:dyDescent="0.25">
      <c r="A50" s="54" t="s">
        <v>21</v>
      </c>
      <c r="B50" s="54"/>
      <c r="C50" s="42">
        <f>SUM(C25:C49)</f>
        <v>424573.3</v>
      </c>
      <c r="D50" s="42">
        <f>SUM(D25:D49)</f>
        <v>471431.8</v>
      </c>
      <c r="E50" s="15">
        <f t="shared" si="16"/>
        <v>111.03661016837376</v>
      </c>
      <c r="F50" s="16">
        <f t="shared" si="10"/>
        <v>1.8862565363992965</v>
      </c>
      <c r="G50" s="16">
        <f t="shared" si="17"/>
        <v>109.10204704124051</v>
      </c>
      <c r="H50" s="43">
        <f>SUM(H25:H48)</f>
        <v>432101.7</v>
      </c>
    </row>
    <row r="51" spans="1:8" ht="21" customHeight="1" x14ac:dyDescent="0.25">
      <c r="A51" s="54" t="s">
        <v>44</v>
      </c>
      <c r="B51" s="54"/>
      <c r="C51" s="21">
        <f>C23+C50</f>
        <v>24170522.899999999</v>
      </c>
      <c r="D51" s="21">
        <f>D23+D50</f>
        <v>24992984.300000004</v>
      </c>
      <c r="E51" s="15">
        <f t="shared" si="16"/>
        <v>103.40274558147853</v>
      </c>
      <c r="F51" s="16">
        <f t="shared" si="10"/>
        <v>100.00000000000003</v>
      </c>
      <c r="G51" s="16">
        <f t="shared" si="17"/>
        <v>106.8274206999529</v>
      </c>
      <c r="H51" s="18">
        <f>H23+H50+3.9</f>
        <v>23395663.899999999</v>
      </c>
    </row>
    <row r="52" spans="1:8" ht="16.5" hidden="1" thickBot="1" x14ac:dyDescent="0.3">
      <c r="A52" s="46" t="s">
        <v>45</v>
      </c>
      <c r="B52" s="46"/>
      <c r="C52" s="22"/>
      <c r="D52" s="23">
        <v>0</v>
      </c>
      <c r="E52" s="6"/>
      <c r="F52" s="24"/>
      <c r="G52" s="24"/>
      <c r="H52" s="40">
        <v>-22160.093000000001</v>
      </c>
    </row>
    <row r="53" spans="1:8" ht="16.5" hidden="1" thickBot="1" x14ac:dyDescent="0.3">
      <c r="A53" s="46" t="s">
        <v>21</v>
      </c>
      <c r="B53" s="46"/>
      <c r="C53" s="22"/>
      <c r="D53" s="22">
        <f>D51+D52</f>
        <v>24992984.300000004</v>
      </c>
      <c r="E53" s="6"/>
      <c r="F53" s="24"/>
      <c r="G53" s="16">
        <f t="shared" si="17"/>
        <v>106.92870228773744</v>
      </c>
      <c r="H53" s="19">
        <f>H51+H52</f>
        <v>23373503.807</v>
      </c>
    </row>
  </sheetData>
  <mergeCells count="8">
    <mergeCell ref="A3:G3"/>
    <mergeCell ref="A53:B53"/>
    <mergeCell ref="A6:G6"/>
    <mergeCell ref="A23:B23"/>
    <mergeCell ref="A24:G24"/>
    <mergeCell ref="A50:B50"/>
    <mergeCell ref="A51:B51"/>
    <mergeCell ref="A52:B52"/>
  </mergeCells>
  <pageMargins left="0.70866141732283472" right="0.31496062992125984" top="0.35433070866141736" bottom="0.55118110236220474" header="0.31496062992125984" footer="0.31496062992125984"/>
  <pageSetup paperSize="9" scale="95" orientation="portrait" horizontalDpi="180" verticalDpi="180" r:id="rId1"/>
  <headerFooter>
    <oddFooter>&amp;C&amp;P</oddFooter>
  </headerFooter>
  <rowBreaks count="1" manualBreakCount="1"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2018-05-29T12:51:17Z</dcterms:modified>
</cp:coreProperties>
</file>